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65" i="1"/>
  <c r="K65"/>
  <c r="G65"/>
  <c r="C65"/>
  <c r="O60"/>
  <c r="K60"/>
  <c r="G60"/>
  <c r="C60"/>
  <c r="R39"/>
  <c r="N39"/>
  <c r="J39"/>
  <c r="F39"/>
  <c r="F38"/>
  <c r="J38"/>
  <c r="N38"/>
  <c r="R38"/>
  <c r="R37"/>
  <c r="N37"/>
  <c r="J37"/>
  <c r="F37"/>
  <c r="R36"/>
  <c r="N36"/>
  <c r="J36"/>
  <c r="F36"/>
  <c r="F35"/>
  <c r="J35"/>
  <c r="N35"/>
  <c r="R35"/>
  <c r="F32"/>
  <c r="J32"/>
  <c r="N32"/>
  <c r="R32"/>
  <c r="R31"/>
  <c r="N31"/>
  <c r="J31"/>
  <c r="F31"/>
  <c r="R30"/>
  <c r="N30"/>
  <c r="J30"/>
  <c r="F30"/>
  <c r="F29"/>
  <c r="J29"/>
  <c r="N29"/>
  <c r="R29"/>
  <c r="R28"/>
  <c r="N28"/>
  <c r="J28"/>
  <c r="F28"/>
  <c r="F25"/>
  <c r="J25"/>
  <c r="N25"/>
  <c r="R25"/>
  <c r="R24"/>
  <c r="N24"/>
  <c r="J24"/>
  <c r="F24"/>
  <c r="O53"/>
  <c r="K53"/>
  <c r="G53"/>
  <c r="C53"/>
  <c r="O41"/>
  <c r="K41"/>
  <c r="G41"/>
  <c r="C41"/>
  <c r="O18"/>
  <c r="K18"/>
  <c r="G18"/>
  <c r="C18"/>
  <c r="O10"/>
  <c r="K10"/>
  <c r="G10"/>
  <c r="C10"/>
  <c r="G69" l="1"/>
  <c r="G71" s="1"/>
  <c r="K69"/>
  <c r="K71" s="1"/>
  <c r="O69"/>
  <c r="O71" s="1"/>
  <c r="C69"/>
  <c r="C71" s="1"/>
</calcChain>
</file>

<file path=xl/sharedStrings.xml><?xml version="1.0" encoding="utf-8"?>
<sst xmlns="http://schemas.openxmlformats.org/spreadsheetml/2006/main" count="76" uniqueCount="65">
  <si>
    <t>Sample Budget Worksheet for Church Budgeting Training</t>
  </si>
  <si>
    <t>First UMC</t>
  </si>
  <si>
    <t>Description</t>
  </si>
  <si>
    <t>Year X5</t>
  </si>
  <si>
    <t>Year X5 Proposed Budget</t>
  </si>
  <si>
    <t>Year X4 Actual</t>
  </si>
  <si>
    <t># Served</t>
  </si>
  <si>
    <t># Serving</t>
  </si>
  <si>
    <t>Cost/Life Touched</t>
  </si>
  <si>
    <t>Year X3 Actual</t>
  </si>
  <si>
    <t>Year X2 Actual</t>
  </si>
  <si>
    <t>Year X1 Actual</t>
  </si>
  <si>
    <t>Tithing and Gifts from Congregation</t>
  </si>
  <si>
    <t>Grants</t>
  </si>
  <si>
    <t>Interest Income</t>
  </si>
  <si>
    <t>Income</t>
  </si>
  <si>
    <t>Expenses</t>
  </si>
  <si>
    <t>Salaries</t>
  </si>
  <si>
    <t>Benefits</t>
  </si>
  <si>
    <t>ARP</t>
  </si>
  <si>
    <t>Continuing Education</t>
  </si>
  <si>
    <t xml:space="preserve">   Subtotal</t>
  </si>
  <si>
    <t>Grant Expense</t>
  </si>
  <si>
    <t>Ministry Area Expenses</t>
  </si>
  <si>
    <t xml:space="preserve">        Food Pantry</t>
  </si>
  <si>
    <t xml:space="preserve">  Outreach Ministry</t>
  </si>
  <si>
    <t xml:space="preserve">  Children's/Youth Ministries</t>
  </si>
  <si>
    <t xml:space="preserve">       VBS</t>
  </si>
  <si>
    <t xml:space="preserve">       Youth Group</t>
  </si>
  <si>
    <t xml:space="preserve">       Children's/Youth Church</t>
  </si>
  <si>
    <t xml:space="preserve">       Confirmation</t>
  </si>
  <si>
    <t xml:space="preserve">       Summer Camp</t>
  </si>
  <si>
    <t xml:space="preserve">       Adult Choir</t>
  </si>
  <si>
    <t xml:space="preserve">       Youth Choir</t>
  </si>
  <si>
    <t xml:space="preserve">       Children's Choir</t>
  </si>
  <si>
    <t xml:space="preserve">       Adult Handbells</t>
  </si>
  <si>
    <t xml:space="preserve">      Children/Youth Handbells</t>
  </si>
  <si>
    <t>Total Ministry Area Expenses</t>
  </si>
  <si>
    <t>Occupancy Expenses</t>
  </si>
  <si>
    <t xml:space="preserve">  Music Ministry</t>
  </si>
  <si>
    <t xml:space="preserve">     Building Repairs</t>
  </si>
  <si>
    <t xml:space="preserve">     Utilities:Gas</t>
  </si>
  <si>
    <t xml:space="preserve">     Utilities:Electric</t>
  </si>
  <si>
    <t xml:space="preserve">     Utilities:Trash Pickup</t>
  </si>
  <si>
    <t xml:space="preserve">     Utilities:Telephone</t>
  </si>
  <si>
    <t xml:space="preserve">     Utilities:Internet</t>
  </si>
  <si>
    <t xml:space="preserve">     Mortgage Interest</t>
  </si>
  <si>
    <t xml:space="preserve">     Miscellaneous Occupancy</t>
  </si>
  <si>
    <t xml:space="preserve">     Utilities:Water</t>
  </si>
  <si>
    <t>Total Occupancy Expenses</t>
  </si>
  <si>
    <t>Parsonage Expenses</t>
  </si>
  <si>
    <t xml:space="preserve">     Utilities</t>
  </si>
  <si>
    <t xml:space="preserve">     Miscellaneous Parsonage</t>
  </si>
  <si>
    <t>Apportionment Expenses</t>
  </si>
  <si>
    <t xml:space="preserve">     Conference</t>
  </si>
  <si>
    <t xml:space="preserve">     District</t>
  </si>
  <si>
    <t>Total Parsonage Expenses</t>
  </si>
  <si>
    <t>Miscelleous Expense</t>
  </si>
  <si>
    <t>Total Expenses</t>
  </si>
  <si>
    <t>Surplus/Deficit</t>
  </si>
  <si>
    <t>Church Goals:</t>
  </si>
  <si>
    <t xml:space="preserve">        Homeless</t>
  </si>
  <si>
    <t>1.) To further reach out to the homeless in our community.</t>
  </si>
  <si>
    <t>2.) To begin a new worship service.</t>
  </si>
  <si>
    <t>3.) To begin a new evangelism program.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</si>
</sst>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39" fontId="0" fillId="0" borderId="0" xfId="0" applyNumberFormat="1"/>
    <xf numFmtId="39" fontId="0" fillId="0" borderId="0" xfId="0" applyNumberFormat="1" applyAlignment="1">
      <alignment wrapText="1"/>
    </xf>
    <xf numFmtId="39" fontId="0" fillId="0" borderId="1" xfId="0" applyNumberFormat="1" applyBorder="1"/>
    <xf numFmtId="0" fontId="0" fillId="0" borderId="2" xfId="0" applyBorder="1"/>
    <xf numFmtId="0" fontId="0" fillId="0" borderId="3" xfId="0" applyBorder="1"/>
    <xf numFmtId="39" fontId="0" fillId="0" borderId="3" xfId="0" applyNumberFormat="1" applyBorder="1"/>
    <xf numFmtId="39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>
      <selection activeCell="B18" sqref="B18"/>
    </sheetView>
  </sheetViews>
  <sheetFormatPr defaultRowHeight="15"/>
  <cols>
    <col min="1" max="1" width="33" customWidth="1"/>
    <col min="2" max="2" width="12.7109375" customWidth="1"/>
    <col min="3" max="3" width="14.140625" style="3" customWidth="1"/>
    <col min="4" max="4" width="9" style="3" customWidth="1"/>
    <col min="5" max="5" width="7.85546875" style="3" customWidth="1"/>
    <col min="6" max="6" width="9.140625" style="3"/>
    <col min="7" max="7" width="13.7109375" style="3" customWidth="1"/>
    <col min="8" max="8" width="9.85546875" style="3" customWidth="1"/>
    <col min="9" max="9" width="7.85546875" style="3" customWidth="1"/>
    <col min="10" max="10" width="9.140625" style="3"/>
    <col min="11" max="11" width="13.7109375" style="3" customWidth="1"/>
    <col min="12" max="12" width="9.5703125" style="3" customWidth="1"/>
    <col min="13" max="13" width="7.42578125" style="3" customWidth="1"/>
    <col min="14" max="14" width="9.140625" style="3"/>
    <col min="15" max="15" width="13.42578125" style="3" customWidth="1"/>
    <col min="16" max="16" width="8.85546875" style="3" customWidth="1"/>
    <col min="17" max="17" width="7.42578125" style="3" customWidth="1"/>
    <col min="18" max="18" width="9.140625" style="3"/>
  </cols>
  <sheetData>
    <row r="1" spans="1:18">
      <c r="A1" t="s">
        <v>0</v>
      </c>
    </row>
    <row r="2" spans="1:18">
      <c r="A2" t="s">
        <v>1</v>
      </c>
    </row>
    <row r="3" spans="1:18">
      <c r="A3" t="s">
        <v>3</v>
      </c>
    </row>
    <row r="5" spans="1:18" ht="45">
      <c r="A5" t="s">
        <v>2</v>
      </c>
      <c r="B5" s="1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3" t="s">
        <v>9</v>
      </c>
      <c r="H5" s="4" t="s">
        <v>6</v>
      </c>
      <c r="I5" s="4" t="s">
        <v>7</v>
      </c>
      <c r="J5" s="4" t="s">
        <v>8</v>
      </c>
      <c r="K5" s="3" t="s">
        <v>10</v>
      </c>
      <c r="L5" s="4" t="s">
        <v>6</v>
      </c>
      <c r="M5" s="4" t="s">
        <v>7</v>
      </c>
      <c r="N5" s="4" t="s">
        <v>8</v>
      </c>
      <c r="O5" s="3" t="s">
        <v>11</v>
      </c>
      <c r="P5" s="4" t="s">
        <v>6</v>
      </c>
      <c r="Q5" s="4" t="s">
        <v>7</v>
      </c>
      <c r="R5" s="4" t="s">
        <v>8</v>
      </c>
    </row>
    <row r="6" spans="1:18">
      <c r="A6" t="s">
        <v>15</v>
      </c>
    </row>
    <row r="7" spans="1:18">
      <c r="A7" t="s">
        <v>12</v>
      </c>
      <c r="B7" s="2"/>
      <c r="C7" s="3">
        <v>97824</v>
      </c>
      <c r="G7" s="3">
        <v>95681</v>
      </c>
      <c r="K7" s="3">
        <v>93864</v>
      </c>
      <c r="O7" s="3">
        <v>91285</v>
      </c>
    </row>
    <row r="8" spans="1:18">
      <c r="A8" t="s">
        <v>13</v>
      </c>
      <c r="B8" s="6"/>
      <c r="C8" s="3">
        <v>0</v>
      </c>
      <c r="G8" s="3">
        <v>2000</v>
      </c>
      <c r="K8" s="3">
        <v>6500</v>
      </c>
      <c r="O8" s="3">
        <v>6000</v>
      </c>
    </row>
    <row r="9" spans="1:18">
      <c r="A9" t="s">
        <v>14</v>
      </c>
      <c r="B9" s="6"/>
      <c r="C9" s="5">
        <v>2285</v>
      </c>
      <c r="G9" s="3">
        <v>3389</v>
      </c>
      <c r="K9" s="3">
        <v>4486</v>
      </c>
      <c r="O9" s="3">
        <v>5517</v>
      </c>
    </row>
    <row r="10" spans="1:18" ht="15.75" thickBot="1">
      <c r="B10" s="7"/>
      <c r="C10" s="8">
        <f>SUM(C7:C9)</f>
        <v>100109</v>
      </c>
      <c r="G10" s="8">
        <f>SUM(G7:G9)</f>
        <v>101070</v>
      </c>
      <c r="K10" s="8">
        <f>SUM(K7:K9)</f>
        <v>104850</v>
      </c>
      <c r="O10" s="8">
        <f>SUM(O7:O9)</f>
        <v>102802</v>
      </c>
    </row>
    <row r="11" spans="1:18" ht="15.75" thickTop="1"/>
    <row r="12" spans="1:18">
      <c r="A12" t="s">
        <v>16</v>
      </c>
    </row>
    <row r="14" spans="1:18">
      <c r="A14" t="s">
        <v>17</v>
      </c>
      <c r="B14" s="2"/>
      <c r="C14" s="3">
        <v>42547</v>
      </c>
      <c r="G14" s="3">
        <v>42547</v>
      </c>
      <c r="K14" s="3">
        <v>41308</v>
      </c>
      <c r="O14" s="3">
        <v>40105</v>
      </c>
    </row>
    <row r="15" spans="1:18">
      <c r="A15" t="s">
        <v>18</v>
      </c>
      <c r="B15" s="6"/>
      <c r="C15" s="3">
        <v>19512</v>
      </c>
      <c r="G15" s="3">
        <v>18944</v>
      </c>
      <c r="K15" s="3">
        <v>17705</v>
      </c>
      <c r="O15" s="3">
        <v>16457</v>
      </c>
    </row>
    <row r="16" spans="1:18">
      <c r="A16" t="s">
        <v>19</v>
      </c>
      <c r="B16" s="6"/>
      <c r="C16" s="3">
        <v>1300</v>
      </c>
      <c r="G16" s="3">
        <v>1300</v>
      </c>
      <c r="K16" s="3">
        <v>1300</v>
      </c>
      <c r="O16" s="3">
        <v>1300</v>
      </c>
    </row>
    <row r="17" spans="1:18">
      <c r="A17" t="s">
        <v>20</v>
      </c>
      <c r="B17" s="2"/>
      <c r="C17" s="5">
        <v>700</v>
      </c>
      <c r="G17" s="5">
        <v>700</v>
      </c>
      <c r="K17" s="5">
        <v>700</v>
      </c>
      <c r="O17" s="5">
        <v>700</v>
      </c>
    </row>
    <row r="18" spans="1:18" ht="15.75" thickBot="1">
      <c r="A18" t="s">
        <v>21</v>
      </c>
      <c r="B18" s="7"/>
      <c r="C18" s="8">
        <f>SUM(C14:C17)</f>
        <v>64059</v>
      </c>
      <c r="G18" s="8">
        <f>SUM(G14:G17)</f>
        <v>63491</v>
      </c>
      <c r="K18" s="8">
        <f>SUM(K14:K17)</f>
        <v>61013</v>
      </c>
      <c r="O18" s="8">
        <f>SUM(O14:O17)</f>
        <v>58562</v>
      </c>
    </row>
    <row r="19" spans="1:18" ht="15.75" thickTop="1"/>
    <row r="20" spans="1:18">
      <c r="A20" t="s">
        <v>22</v>
      </c>
      <c r="B20" s="2"/>
      <c r="C20" s="3">
        <v>0</v>
      </c>
      <c r="G20" s="3">
        <v>2000</v>
      </c>
      <c r="K20" s="3">
        <v>6500</v>
      </c>
      <c r="O20" s="3">
        <v>6000</v>
      </c>
    </row>
    <row r="22" spans="1:18">
      <c r="A22" t="s">
        <v>23</v>
      </c>
    </row>
    <row r="23" spans="1:18">
      <c r="A23" t="s">
        <v>25</v>
      </c>
      <c r="B23" s="2"/>
    </row>
    <row r="24" spans="1:18">
      <c r="A24" t="s">
        <v>61</v>
      </c>
      <c r="B24" s="6"/>
      <c r="C24" s="3">
        <v>1952</v>
      </c>
      <c r="D24" s="3">
        <v>659</v>
      </c>
      <c r="E24" s="3">
        <v>99</v>
      </c>
      <c r="F24" s="3">
        <f>+C24/(D24+E24)</f>
        <v>2.5751978891820579</v>
      </c>
      <c r="G24" s="3">
        <v>1800</v>
      </c>
      <c r="H24" s="3">
        <v>582</v>
      </c>
      <c r="I24" s="3">
        <v>95</v>
      </c>
      <c r="J24" s="3">
        <f>+G24/(H24+I24)</f>
        <v>2.6587887740029541</v>
      </c>
      <c r="K24" s="3">
        <v>1500</v>
      </c>
      <c r="L24" s="3">
        <v>448</v>
      </c>
      <c r="M24" s="3">
        <v>89</v>
      </c>
      <c r="N24" s="3">
        <f>+K24/(L24+M24)</f>
        <v>2.7932960893854748</v>
      </c>
      <c r="O24" s="3">
        <v>1000</v>
      </c>
      <c r="P24" s="3">
        <v>265</v>
      </c>
      <c r="Q24" s="3">
        <v>85</v>
      </c>
      <c r="R24" s="3">
        <f>+O24/(P24+Q24)</f>
        <v>2.8571428571428572</v>
      </c>
    </row>
    <row r="25" spans="1:18">
      <c r="A25" t="s">
        <v>24</v>
      </c>
      <c r="B25" s="6"/>
      <c r="C25" s="3">
        <v>943</v>
      </c>
      <c r="D25" s="3">
        <v>2265</v>
      </c>
      <c r="E25" s="3">
        <v>54</v>
      </c>
      <c r="F25" s="3">
        <f>+C25/(D25+E25)</f>
        <v>0.40664079344545062</v>
      </c>
      <c r="G25" s="3">
        <v>890</v>
      </c>
      <c r="H25" s="3">
        <v>1836</v>
      </c>
      <c r="I25" s="3">
        <v>48</v>
      </c>
      <c r="J25" s="3">
        <f>+G25/(H25+I25)</f>
        <v>0.47239915074309979</v>
      </c>
      <c r="K25" s="3">
        <v>725</v>
      </c>
      <c r="L25" s="3">
        <v>1486</v>
      </c>
      <c r="M25" s="3">
        <v>47</v>
      </c>
      <c r="N25" s="3">
        <f>+K25/(L25+M25)</f>
        <v>0.47292889758643181</v>
      </c>
      <c r="O25" s="3">
        <v>600</v>
      </c>
      <c r="P25" s="3">
        <v>1200</v>
      </c>
      <c r="Q25" s="3">
        <v>45</v>
      </c>
      <c r="R25" s="3">
        <f>+O25/(P25+Q25)</f>
        <v>0.48192771084337349</v>
      </c>
    </row>
    <row r="27" spans="1:18">
      <c r="A27" t="s">
        <v>26</v>
      </c>
    </row>
    <row r="28" spans="1:18">
      <c r="A28" t="s">
        <v>27</v>
      </c>
      <c r="B28" s="2"/>
      <c r="C28" s="3">
        <v>826</v>
      </c>
      <c r="D28" s="3">
        <v>982</v>
      </c>
      <c r="E28" s="3">
        <v>120</v>
      </c>
      <c r="F28" s="3">
        <f>+C28/(D28+E28)</f>
        <v>0.74954627949183306</v>
      </c>
      <c r="G28" s="3">
        <v>800</v>
      </c>
      <c r="H28" s="3">
        <v>782</v>
      </c>
      <c r="I28" s="3">
        <v>95</v>
      </c>
      <c r="J28" s="3">
        <f>+G28/(H28+I28)</f>
        <v>0.91220068415051314</v>
      </c>
      <c r="K28" s="3">
        <v>750</v>
      </c>
      <c r="L28" s="3">
        <v>600</v>
      </c>
      <c r="M28" s="3">
        <v>89</v>
      </c>
      <c r="N28" s="3">
        <f>+K28/(L28+M28)</f>
        <v>1.0885341074020318</v>
      </c>
      <c r="O28" s="3">
        <v>700</v>
      </c>
      <c r="P28" s="3">
        <v>500</v>
      </c>
      <c r="Q28" s="3">
        <v>80</v>
      </c>
      <c r="R28" s="3">
        <f>+O28/(P28+Q28)</f>
        <v>1.2068965517241379</v>
      </c>
    </row>
    <row r="29" spans="1:18">
      <c r="A29" t="s">
        <v>28</v>
      </c>
      <c r="B29" s="6"/>
      <c r="C29" s="3">
        <v>901</v>
      </c>
      <c r="D29" s="3">
        <v>132</v>
      </c>
      <c r="E29" s="3">
        <v>5</v>
      </c>
      <c r="F29" s="3">
        <f>+C29/(D29+E29)</f>
        <v>6.5766423357664232</v>
      </c>
      <c r="G29" s="3">
        <v>887</v>
      </c>
      <c r="H29" s="3">
        <v>121</v>
      </c>
      <c r="I29" s="3">
        <v>4</v>
      </c>
      <c r="J29" s="3">
        <f>+G29/(H29+I29)</f>
        <v>7.0960000000000001</v>
      </c>
      <c r="K29" s="3">
        <v>796</v>
      </c>
      <c r="L29" s="3">
        <v>110</v>
      </c>
      <c r="M29" s="3">
        <v>4</v>
      </c>
      <c r="N29" s="3">
        <f>+K29/(L29+M29)</f>
        <v>6.9824561403508776</v>
      </c>
      <c r="O29" s="3">
        <v>685</v>
      </c>
      <c r="P29" s="3">
        <v>100</v>
      </c>
      <c r="Q29" s="3">
        <v>4</v>
      </c>
      <c r="R29" s="3">
        <f>+O29/(P29+Q29)</f>
        <v>6.5865384615384617</v>
      </c>
    </row>
    <row r="30" spans="1:18">
      <c r="A30" t="s">
        <v>29</v>
      </c>
      <c r="B30" s="6"/>
      <c r="C30" s="3">
        <v>1488</v>
      </c>
      <c r="D30" s="3">
        <v>189</v>
      </c>
      <c r="E30" s="3">
        <v>11</v>
      </c>
      <c r="F30" s="3">
        <f>+C30/(D30+E30)</f>
        <v>7.44</v>
      </c>
      <c r="G30" s="3">
        <v>1486</v>
      </c>
      <c r="H30" s="3">
        <v>172</v>
      </c>
      <c r="I30" s="3">
        <v>10</v>
      </c>
      <c r="J30" s="3">
        <f>+G30/(H30+I30)</f>
        <v>8.1648351648351642</v>
      </c>
      <c r="K30" s="3">
        <v>1385</v>
      </c>
      <c r="L30" s="3">
        <v>164</v>
      </c>
      <c r="M30" s="3">
        <v>10</v>
      </c>
      <c r="N30" s="3">
        <f>+K30/(L30+M30)</f>
        <v>7.9597701149425291</v>
      </c>
      <c r="O30" s="3">
        <v>1200</v>
      </c>
      <c r="P30" s="3">
        <v>150</v>
      </c>
      <c r="Q30" s="3">
        <v>10</v>
      </c>
      <c r="R30" s="3">
        <f>+O30/(P30+Q30)</f>
        <v>7.5</v>
      </c>
    </row>
    <row r="31" spans="1:18">
      <c r="A31" t="s">
        <v>30</v>
      </c>
      <c r="B31" s="6"/>
      <c r="C31" s="3">
        <v>286</v>
      </c>
      <c r="D31" s="3">
        <v>18</v>
      </c>
      <c r="E31" s="3">
        <v>2</v>
      </c>
      <c r="F31" s="3">
        <f>+C31/(D31+E31)</f>
        <v>14.3</v>
      </c>
      <c r="G31" s="3">
        <v>279</v>
      </c>
      <c r="H31" s="3">
        <v>17</v>
      </c>
      <c r="I31" s="3">
        <v>2</v>
      </c>
      <c r="J31" s="3">
        <f>+G31/(H31+I31)</f>
        <v>14.684210526315789</v>
      </c>
      <c r="K31" s="3">
        <v>226</v>
      </c>
      <c r="L31" s="3">
        <v>15</v>
      </c>
      <c r="M31" s="3">
        <v>2</v>
      </c>
      <c r="N31" s="3">
        <f>+K31/(L31+M31)</f>
        <v>13.294117647058824</v>
      </c>
      <c r="O31" s="3">
        <v>250</v>
      </c>
      <c r="P31" s="3">
        <v>12</v>
      </c>
      <c r="Q31" s="3">
        <v>2</v>
      </c>
      <c r="R31" s="3">
        <f>+O31/(P31+Q31)</f>
        <v>17.857142857142858</v>
      </c>
    </row>
    <row r="32" spans="1:18">
      <c r="A32" t="s">
        <v>31</v>
      </c>
      <c r="B32" s="6"/>
      <c r="C32" s="3">
        <v>522</v>
      </c>
      <c r="D32" s="3">
        <v>245</v>
      </c>
      <c r="E32" s="3">
        <v>23</v>
      </c>
      <c r="F32" s="3">
        <f>+C32/(D32+E32)</f>
        <v>1.9477611940298507</v>
      </c>
      <c r="G32" s="3">
        <v>517</v>
      </c>
      <c r="H32" s="3">
        <v>232</v>
      </c>
      <c r="I32" s="3">
        <v>22</v>
      </c>
      <c r="J32" s="3">
        <f>+G32/(H32+I32)</f>
        <v>2.0354330708661417</v>
      </c>
      <c r="K32" s="3">
        <v>502</v>
      </c>
      <c r="L32" s="3">
        <v>224</v>
      </c>
      <c r="M32" s="3">
        <v>21</v>
      </c>
      <c r="N32" s="3">
        <f>+K32/(L32+M32)</f>
        <v>2.0489795918367348</v>
      </c>
      <c r="O32" s="3">
        <v>487</v>
      </c>
      <c r="P32" s="3">
        <v>200</v>
      </c>
      <c r="Q32" s="3">
        <v>20</v>
      </c>
      <c r="R32" s="3">
        <f>+O32/(P32+Q32)</f>
        <v>2.2136363636363638</v>
      </c>
    </row>
    <row r="34" spans="1:18">
      <c r="A34" t="s">
        <v>39</v>
      </c>
    </row>
    <row r="35" spans="1:18">
      <c r="A35" t="s">
        <v>32</v>
      </c>
      <c r="B35" s="2"/>
      <c r="C35" s="3">
        <v>1487</v>
      </c>
      <c r="D35" s="3">
        <v>364</v>
      </c>
      <c r="E35" s="3">
        <v>30</v>
      </c>
      <c r="F35" s="3">
        <f>+C35/(D35+E35)</f>
        <v>3.7741116751269037</v>
      </c>
      <c r="G35" s="3">
        <v>1485</v>
      </c>
      <c r="H35" s="3">
        <v>359</v>
      </c>
      <c r="I35" s="3">
        <v>27</v>
      </c>
      <c r="J35" s="3">
        <f>+G35/(H35+I35)</f>
        <v>3.8471502590673574</v>
      </c>
      <c r="K35" s="3">
        <v>1336</v>
      </c>
      <c r="L35" s="3">
        <v>357</v>
      </c>
      <c r="M35" s="3">
        <v>25</v>
      </c>
      <c r="N35" s="3">
        <f>+K35/(L35+M35)</f>
        <v>3.4973821989528795</v>
      </c>
      <c r="O35" s="3">
        <v>1285</v>
      </c>
      <c r="P35" s="3">
        <v>354</v>
      </c>
      <c r="Q35" s="3">
        <v>22</v>
      </c>
      <c r="R35" s="3">
        <f>+O35/(P35+Q35)</f>
        <v>3.4175531914893615</v>
      </c>
    </row>
    <row r="36" spans="1:18">
      <c r="A36" t="s">
        <v>33</v>
      </c>
      <c r="B36" s="6"/>
      <c r="C36" s="3">
        <v>874</v>
      </c>
      <c r="D36" s="3">
        <v>364</v>
      </c>
      <c r="E36" s="3">
        <v>35</v>
      </c>
      <c r="F36" s="3">
        <f>+C36/(D36+E36)</f>
        <v>2.1904761904761907</v>
      </c>
      <c r="G36" s="3">
        <v>867</v>
      </c>
      <c r="H36" s="3">
        <v>359</v>
      </c>
      <c r="I36" s="3">
        <v>29</v>
      </c>
      <c r="J36" s="3">
        <f>+G36/(H36+I36)</f>
        <v>2.2345360824742269</v>
      </c>
      <c r="K36" s="3">
        <v>784</v>
      </c>
      <c r="L36" s="3">
        <v>357</v>
      </c>
      <c r="M36" s="3">
        <v>21</v>
      </c>
      <c r="N36" s="3">
        <f>+K36/(L36+M36)</f>
        <v>2.074074074074074</v>
      </c>
      <c r="O36" s="3">
        <v>685</v>
      </c>
      <c r="P36" s="3">
        <v>354</v>
      </c>
      <c r="Q36" s="3">
        <v>17</v>
      </c>
      <c r="R36" s="3">
        <f>+O36/(P36+Q36)</f>
        <v>1.8463611859838276</v>
      </c>
    </row>
    <row r="37" spans="1:18">
      <c r="A37" t="s">
        <v>34</v>
      </c>
      <c r="B37" s="6"/>
      <c r="C37" s="3">
        <v>492</v>
      </c>
      <c r="D37" s="3">
        <v>364</v>
      </c>
      <c r="E37" s="3">
        <v>32</v>
      </c>
      <c r="F37" s="3">
        <f>+C37/(D37+E37)</f>
        <v>1.2424242424242424</v>
      </c>
      <c r="G37" s="3">
        <v>489</v>
      </c>
      <c r="H37" s="3">
        <v>359</v>
      </c>
      <c r="I37" s="3">
        <v>28</v>
      </c>
      <c r="J37" s="3">
        <f>+G37/(H37+I37)</f>
        <v>1.2635658914728682</v>
      </c>
      <c r="K37" s="3">
        <v>375</v>
      </c>
      <c r="L37" s="3">
        <v>357</v>
      </c>
      <c r="M37" s="3">
        <v>25</v>
      </c>
      <c r="N37" s="3">
        <f>+K37/(L37+M37)</f>
        <v>0.98167539267015702</v>
      </c>
      <c r="O37" s="3">
        <v>284</v>
      </c>
      <c r="P37" s="3">
        <v>354</v>
      </c>
      <c r="Q37" s="3">
        <v>21</v>
      </c>
      <c r="R37" s="3">
        <f>+O37/(P37+Q37)</f>
        <v>0.7573333333333333</v>
      </c>
    </row>
    <row r="38" spans="1:18">
      <c r="A38" t="s">
        <v>35</v>
      </c>
      <c r="B38" s="6"/>
      <c r="C38" s="3">
        <v>782</v>
      </c>
      <c r="D38" s="3">
        <v>364</v>
      </c>
      <c r="E38" s="3">
        <v>12</v>
      </c>
      <c r="F38" s="3">
        <f>+C38/(D38+E38)</f>
        <v>2.0797872340425534</v>
      </c>
      <c r="G38" s="3">
        <v>779</v>
      </c>
      <c r="H38" s="3">
        <v>359</v>
      </c>
      <c r="I38" s="3">
        <v>12</v>
      </c>
      <c r="J38" s="3">
        <f>+G38/(H38+I38)</f>
        <v>2.0997304582210243</v>
      </c>
      <c r="K38" s="3">
        <v>683</v>
      </c>
      <c r="L38" s="3">
        <v>357</v>
      </c>
      <c r="M38" s="3">
        <v>12</v>
      </c>
      <c r="N38" s="3">
        <f>+K38/(L38+M38)</f>
        <v>1.8509485094850948</v>
      </c>
      <c r="O38" s="3">
        <v>584</v>
      </c>
      <c r="P38" s="3">
        <v>354</v>
      </c>
      <c r="Q38" s="3">
        <v>12</v>
      </c>
      <c r="R38" s="3">
        <f>+O38/(P38+Q38)</f>
        <v>1.5956284153005464</v>
      </c>
    </row>
    <row r="39" spans="1:18">
      <c r="A39" t="s">
        <v>36</v>
      </c>
      <c r="B39" s="6"/>
      <c r="C39" s="3">
        <v>552</v>
      </c>
      <c r="D39" s="3">
        <v>364</v>
      </c>
      <c r="E39" s="3">
        <v>12</v>
      </c>
      <c r="F39" s="3">
        <f>+C39/(D39+E39)</f>
        <v>1.4680851063829787</v>
      </c>
      <c r="G39" s="3">
        <v>467</v>
      </c>
      <c r="H39" s="3">
        <v>359</v>
      </c>
      <c r="I39" s="3">
        <v>12</v>
      </c>
      <c r="J39" s="3">
        <f>+G39/(H39+I39)</f>
        <v>1.2587601078167117</v>
      </c>
      <c r="K39" s="3">
        <v>389</v>
      </c>
      <c r="L39" s="3">
        <v>357</v>
      </c>
      <c r="M39" s="3">
        <v>12</v>
      </c>
      <c r="N39" s="3">
        <f>+K39/(L39+M39)</f>
        <v>1.0542005420054201</v>
      </c>
      <c r="O39" s="3">
        <v>245</v>
      </c>
      <c r="P39" s="3">
        <v>354</v>
      </c>
      <c r="Q39" s="3">
        <v>12</v>
      </c>
      <c r="R39" s="3">
        <f>+O39/(P39+Q39)</f>
        <v>0.6693989071038251</v>
      </c>
    </row>
    <row r="41" spans="1:18" ht="15.75" thickBot="1">
      <c r="A41" t="s">
        <v>37</v>
      </c>
      <c r="B41" s="7"/>
      <c r="C41" s="8">
        <f>SUM(C24:C39)</f>
        <v>11105</v>
      </c>
      <c r="G41" s="8">
        <f>SUM(G24:G39)</f>
        <v>10746</v>
      </c>
      <c r="K41" s="8">
        <f>SUM(K24:K39)</f>
        <v>9451</v>
      </c>
      <c r="O41" s="8">
        <f>SUM(O24:O39)</f>
        <v>8005</v>
      </c>
    </row>
    <row r="42" spans="1:18" ht="15.75" thickTop="1"/>
    <row r="43" spans="1:18">
      <c r="A43" t="s">
        <v>38</v>
      </c>
    </row>
    <row r="44" spans="1:18">
      <c r="A44" t="s">
        <v>40</v>
      </c>
      <c r="B44" s="6"/>
      <c r="C44" s="3">
        <v>1645</v>
      </c>
      <c r="G44" s="3">
        <v>1774</v>
      </c>
      <c r="K44" s="3">
        <v>1684</v>
      </c>
      <c r="O44" s="3">
        <v>1500</v>
      </c>
    </row>
    <row r="45" spans="1:18">
      <c r="A45" t="s">
        <v>41</v>
      </c>
      <c r="B45" s="6"/>
      <c r="C45" s="3">
        <v>2587</v>
      </c>
      <c r="G45" s="3">
        <v>2475</v>
      </c>
      <c r="K45" s="3">
        <v>2289</v>
      </c>
      <c r="O45" s="3">
        <v>2000</v>
      </c>
    </row>
    <row r="46" spans="1:18">
      <c r="A46" t="s">
        <v>42</v>
      </c>
      <c r="B46" s="6"/>
      <c r="C46" s="3">
        <v>1184</v>
      </c>
      <c r="G46" s="3">
        <v>1079</v>
      </c>
      <c r="K46" s="3">
        <v>985</v>
      </c>
      <c r="O46" s="3">
        <v>816</v>
      </c>
    </row>
    <row r="47" spans="1:18">
      <c r="A47" t="s">
        <v>48</v>
      </c>
      <c r="B47" s="6"/>
      <c r="C47" s="3">
        <v>572</v>
      </c>
      <c r="G47" s="3">
        <v>564</v>
      </c>
      <c r="K47" s="3">
        <v>489</v>
      </c>
      <c r="O47" s="3">
        <v>360</v>
      </c>
    </row>
    <row r="48" spans="1:18">
      <c r="A48" t="s">
        <v>43</v>
      </c>
      <c r="B48" s="6"/>
      <c r="C48" s="3">
        <v>397</v>
      </c>
      <c r="G48" s="3">
        <v>384</v>
      </c>
      <c r="K48" s="3">
        <v>224</v>
      </c>
      <c r="O48" s="3">
        <v>185</v>
      </c>
    </row>
    <row r="49" spans="1:15">
      <c r="A49" t="s">
        <v>44</v>
      </c>
      <c r="B49" s="6"/>
      <c r="C49" s="3">
        <v>1126</v>
      </c>
      <c r="G49" s="3">
        <v>1084</v>
      </c>
      <c r="K49" s="3">
        <v>994</v>
      </c>
      <c r="O49" s="3">
        <v>865</v>
      </c>
    </row>
    <row r="50" spans="1:15">
      <c r="A50" t="s">
        <v>45</v>
      </c>
      <c r="B50" s="6"/>
      <c r="C50" s="3">
        <v>1485</v>
      </c>
      <c r="G50" s="3">
        <v>1485</v>
      </c>
      <c r="K50" s="3">
        <v>1320</v>
      </c>
      <c r="O50" s="3">
        <v>1320</v>
      </c>
    </row>
    <row r="51" spans="1:15">
      <c r="A51" t="s">
        <v>46</v>
      </c>
      <c r="B51" s="6"/>
      <c r="C51" s="3">
        <v>1264</v>
      </c>
      <c r="G51" s="3">
        <v>1389</v>
      </c>
      <c r="K51" s="3">
        <v>1436</v>
      </c>
      <c r="O51" s="3">
        <v>1584</v>
      </c>
    </row>
    <row r="52" spans="1:15">
      <c r="A52" t="s">
        <v>47</v>
      </c>
      <c r="B52" s="6"/>
      <c r="C52" s="9">
        <v>652</v>
      </c>
      <c r="G52" s="3">
        <v>674</v>
      </c>
      <c r="K52" s="3">
        <v>665</v>
      </c>
      <c r="O52" s="3">
        <v>500</v>
      </c>
    </row>
    <row r="53" spans="1:15" ht="15.75" thickBot="1">
      <c r="A53" t="s">
        <v>49</v>
      </c>
      <c r="B53" s="7"/>
      <c r="C53" s="8">
        <f>SUM(C44:C52)</f>
        <v>10912</v>
      </c>
      <c r="G53" s="8">
        <f>SUM(G44:G52)</f>
        <v>10908</v>
      </c>
      <c r="K53" s="8">
        <f>SUM(K44:K52)</f>
        <v>10086</v>
      </c>
      <c r="O53" s="8">
        <f>SUM(O44:O52)</f>
        <v>9130</v>
      </c>
    </row>
    <row r="54" spans="1:15" ht="15.75" thickTop="1"/>
    <row r="55" spans="1:15">
      <c r="A55" t="s">
        <v>50</v>
      </c>
    </row>
    <row r="56" spans="1:15">
      <c r="A56" t="s">
        <v>40</v>
      </c>
      <c r="B56" s="6"/>
      <c r="C56" s="3">
        <v>1182</v>
      </c>
      <c r="G56" s="3">
        <v>1006</v>
      </c>
      <c r="K56" s="3">
        <v>1285</v>
      </c>
      <c r="O56" s="3">
        <v>1200</v>
      </c>
    </row>
    <row r="57" spans="1:15">
      <c r="A57" t="s">
        <v>51</v>
      </c>
      <c r="B57" s="6"/>
      <c r="C57" s="3">
        <v>685</v>
      </c>
      <c r="G57" s="3">
        <v>647</v>
      </c>
      <c r="K57" s="3">
        <v>587</v>
      </c>
      <c r="O57" s="3">
        <v>554</v>
      </c>
    </row>
    <row r="58" spans="1:15">
      <c r="A58" t="s">
        <v>46</v>
      </c>
      <c r="B58" s="6"/>
      <c r="C58" s="3">
        <v>564</v>
      </c>
      <c r="G58" s="3">
        <v>682</v>
      </c>
      <c r="K58" s="3">
        <v>774</v>
      </c>
      <c r="O58" s="3">
        <v>852</v>
      </c>
    </row>
    <row r="59" spans="1:15">
      <c r="A59" t="s">
        <v>52</v>
      </c>
      <c r="B59" s="6"/>
      <c r="C59" s="3">
        <v>382</v>
      </c>
      <c r="G59" s="3">
        <v>481</v>
      </c>
      <c r="K59" s="3">
        <v>309</v>
      </c>
      <c r="O59" s="3">
        <v>254</v>
      </c>
    </row>
    <row r="60" spans="1:15" ht="15.75" thickBot="1">
      <c r="A60" t="s">
        <v>56</v>
      </c>
      <c r="B60" s="7"/>
      <c r="C60" s="8">
        <f>SUM(C56:C59)</f>
        <v>2813</v>
      </c>
      <c r="G60" s="8">
        <f>SUM(G56:G59)</f>
        <v>2816</v>
      </c>
      <c r="K60" s="8">
        <f>SUM(K56:K59)</f>
        <v>2955</v>
      </c>
      <c r="O60" s="8">
        <f>SUM(O56:O59)</f>
        <v>2860</v>
      </c>
    </row>
    <row r="61" spans="1:15" ht="15.75" thickTop="1"/>
    <row r="62" spans="1:15">
      <c r="A62" t="s">
        <v>53</v>
      </c>
    </row>
    <row r="63" spans="1:15">
      <c r="A63" t="s">
        <v>54</v>
      </c>
      <c r="B63" s="6"/>
      <c r="C63" s="3">
        <v>9163</v>
      </c>
      <c r="G63" s="3">
        <v>9064</v>
      </c>
      <c r="K63" s="3">
        <v>8885</v>
      </c>
      <c r="O63" s="3">
        <v>8664</v>
      </c>
    </row>
    <row r="64" spans="1:15">
      <c r="A64" t="s">
        <v>55</v>
      </c>
      <c r="B64" s="6"/>
      <c r="C64" s="3">
        <v>1432</v>
      </c>
      <c r="G64" s="3">
        <v>1428</v>
      </c>
      <c r="K64" s="3">
        <v>1389</v>
      </c>
      <c r="O64" s="3">
        <v>1326</v>
      </c>
    </row>
    <row r="65" spans="1:15" ht="15.75" thickBot="1">
      <c r="B65" s="7"/>
      <c r="C65" s="8">
        <f>SUM(C63:C64)</f>
        <v>10595</v>
      </c>
      <c r="G65" s="8">
        <f>SUM(G63:G64)</f>
        <v>10492</v>
      </c>
      <c r="K65" s="8">
        <f>SUM(K63:K64)</f>
        <v>10274</v>
      </c>
      <c r="O65" s="8">
        <f>SUM(O63:O64)</f>
        <v>9990</v>
      </c>
    </row>
    <row r="66" spans="1:15" ht="15.75" thickTop="1">
      <c r="B66" s="10"/>
    </row>
    <row r="67" spans="1:15">
      <c r="A67" t="s">
        <v>57</v>
      </c>
      <c r="B67" s="2"/>
      <c r="C67" s="3">
        <v>625</v>
      </c>
      <c r="G67" s="3">
        <v>617</v>
      </c>
      <c r="K67" s="3">
        <v>1389</v>
      </c>
      <c r="O67" s="3">
        <v>1247</v>
      </c>
    </row>
    <row r="68" spans="1:15">
      <c r="B68" s="10"/>
    </row>
    <row r="69" spans="1:15">
      <c r="A69" t="s">
        <v>58</v>
      </c>
      <c r="B69" s="2"/>
      <c r="C69" s="3">
        <f>+C67+C65+C60+C53+C41+C20+C18</f>
        <v>100109</v>
      </c>
      <c r="G69" s="3">
        <f>+G67+G65+G60+G53+G41+G20+G18</f>
        <v>101070</v>
      </c>
      <c r="K69" s="3">
        <f>+K67+K65+K60+K53+K41+K20+K18</f>
        <v>101668</v>
      </c>
      <c r="O69" s="3">
        <f>+O67+O65+O60+O53+O41+O20+O18</f>
        <v>95794</v>
      </c>
    </row>
    <row r="70" spans="1:15">
      <c r="B70" s="10"/>
    </row>
    <row r="71" spans="1:15">
      <c r="A71" t="s">
        <v>59</v>
      </c>
      <c r="B71" s="2"/>
      <c r="C71" s="3">
        <f>+C10-C69</f>
        <v>0</v>
      </c>
      <c r="G71" s="3">
        <f>+G10-G69</f>
        <v>0</v>
      </c>
      <c r="K71" s="3">
        <f>+K10-K69</f>
        <v>3182</v>
      </c>
      <c r="O71" s="3">
        <f>+O10-O69</f>
        <v>7008</v>
      </c>
    </row>
    <row r="74" spans="1:15">
      <c r="A74" t="s">
        <v>60</v>
      </c>
    </row>
    <row r="75" spans="1:15">
      <c r="A75" t="s">
        <v>62</v>
      </c>
    </row>
    <row r="76" spans="1:15">
      <c r="A76" t="s">
        <v>63</v>
      </c>
    </row>
    <row r="77" spans="1:15">
      <c r="A77" t="s">
        <v>64</v>
      </c>
    </row>
  </sheetData>
  <pageMargins left="0.7" right="0.7" top="0.75" bottom="0.75" header="0.3" footer="0.3"/>
  <pageSetup paperSize="5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Kuhn</dc:creator>
  <cp:lastModifiedBy>Dawn Kuhn</cp:lastModifiedBy>
  <cp:lastPrinted>2009-03-05T17:30:55Z</cp:lastPrinted>
  <dcterms:created xsi:type="dcterms:W3CDTF">2009-03-05T15:28:29Z</dcterms:created>
  <dcterms:modified xsi:type="dcterms:W3CDTF">2009-03-05T18:30:34Z</dcterms:modified>
</cp:coreProperties>
</file>